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2023 ECUESTRE\CCE\CCIs 2023\4 Agosto\"/>
    </mc:Choice>
  </mc:AlternateContent>
  <xr:revisionPtr revIDLastSave="0" documentId="8_{FD364400-B67C-4615-A84F-A82E91C690BD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Adiestramiento" sheetId="1" r:id="rId1"/>
    <sheet name="XC" sheetId="4" r:id="rId2"/>
    <sheet name="Salto" sheetId="2" r:id="rId3"/>
    <sheet name="Resumen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" i="3" l="1"/>
  <c r="Q11" i="3"/>
  <c r="Q10" i="3"/>
  <c r="Q12" i="3"/>
  <c r="Q7" i="3"/>
  <c r="Q13" i="3"/>
  <c r="Q9" i="3"/>
  <c r="K8" i="3"/>
  <c r="J8" i="3"/>
  <c r="L8" i="3" s="1"/>
  <c r="M8" i="3" s="1"/>
  <c r="H8" i="3"/>
  <c r="K11" i="3"/>
  <c r="J11" i="3"/>
  <c r="H11" i="3"/>
  <c r="K10" i="3"/>
  <c r="J10" i="3"/>
  <c r="H10" i="3"/>
  <c r="K15" i="3"/>
  <c r="J15" i="3"/>
  <c r="H15" i="3"/>
  <c r="K12" i="3"/>
  <c r="J12" i="3"/>
  <c r="H12" i="3"/>
  <c r="K14" i="3"/>
  <c r="J14" i="3"/>
  <c r="H14" i="3"/>
  <c r="K7" i="3"/>
  <c r="J7" i="3"/>
  <c r="H7" i="3"/>
  <c r="K13" i="3"/>
  <c r="J13" i="3"/>
  <c r="H13" i="3"/>
  <c r="K9" i="3"/>
  <c r="J9" i="3"/>
  <c r="H9" i="3"/>
  <c r="AN15" i="4"/>
  <c r="AQ15" i="4" s="1"/>
  <c r="AN9" i="4"/>
  <c r="AQ9" i="4" s="1"/>
  <c r="AN11" i="4"/>
  <c r="AQ11" i="4" s="1"/>
  <c r="AN13" i="4"/>
  <c r="AQ13" i="4" s="1"/>
  <c r="AN14" i="4"/>
  <c r="AQ14" i="4" s="1"/>
  <c r="AN8" i="4"/>
  <c r="AQ8" i="4" s="1"/>
  <c r="AN7" i="4"/>
  <c r="AQ7" i="4" s="1"/>
  <c r="X12" i="2"/>
  <c r="U7" i="2"/>
  <c r="X7" i="2" s="1"/>
  <c r="U8" i="2"/>
  <c r="X8" i="2" s="1"/>
  <c r="U9" i="2"/>
  <c r="X9" i="2" s="1"/>
  <c r="U10" i="2"/>
  <c r="X10" i="2" s="1"/>
  <c r="U11" i="2"/>
  <c r="X11" i="2" s="1"/>
  <c r="U12" i="2"/>
  <c r="U13" i="2"/>
  <c r="X13" i="2" s="1"/>
  <c r="K14" i="1"/>
  <c r="J14" i="1"/>
  <c r="H14" i="1"/>
  <c r="K11" i="1"/>
  <c r="J11" i="1"/>
  <c r="H11" i="1"/>
  <c r="K10" i="1"/>
  <c r="J10" i="1"/>
  <c r="H10" i="1"/>
  <c r="K13" i="1"/>
  <c r="J13" i="1"/>
  <c r="H13" i="1"/>
  <c r="K12" i="1"/>
  <c r="J12" i="1"/>
  <c r="H12" i="1"/>
  <c r="K7" i="1"/>
  <c r="J7" i="1"/>
  <c r="H7" i="1"/>
  <c r="K8" i="1"/>
  <c r="J8" i="1"/>
  <c r="H8" i="1"/>
  <c r="K9" i="1"/>
  <c r="J9" i="1"/>
  <c r="H9" i="1"/>
  <c r="K6" i="1"/>
  <c r="J6" i="1"/>
  <c r="H6" i="1"/>
  <c r="L9" i="3" l="1"/>
  <c r="M9" i="3" s="1"/>
  <c r="L12" i="3"/>
  <c r="M12" i="3" s="1"/>
  <c r="L7" i="3"/>
  <c r="M7" i="3" s="1"/>
  <c r="U7" i="3" s="1"/>
  <c r="L13" i="3"/>
  <c r="M13" i="3" s="1"/>
  <c r="L15" i="3"/>
  <c r="M15" i="3" s="1"/>
  <c r="L14" i="3"/>
  <c r="M14" i="3" s="1"/>
  <c r="L11" i="3"/>
  <c r="M11" i="3" s="1"/>
  <c r="U11" i="3" s="1"/>
  <c r="L10" i="3"/>
  <c r="M10" i="3" s="1"/>
  <c r="U10" i="3" s="1"/>
  <c r="U9" i="3"/>
  <c r="L12" i="1"/>
  <c r="M12" i="1" s="1"/>
  <c r="U8" i="3"/>
  <c r="L7" i="1"/>
  <c r="M7" i="1" s="1"/>
  <c r="L6" i="1"/>
  <c r="M6" i="1" s="1"/>
  <c r="L9" i="1"/>
  <c r="M9" i="1" s="1"/>
  <c r="L14" i="1"/>
  <c r="M14" i="1" s="1"/>
  <c r="L8" i="1"/>
  <c r="M8" i="1" s="1"/>
  <c r="L11" i="1"/>
  <c r="M11" i="1" s="1"/>
  <c r="L13" i="1"/>
  <c r="M13" i="1" s="1"/>
  <c r="L10" i="1"/>
  <c r="M10" i="1" s="1"/>
</calcChain>
</file>

<file path=xl/sharedStrings.xml><?xml version="1.0" encoding="utf-8"?>
<sst xmlns="http://schemas.openxmlformats.org/spreadsheetml/2006/main" count="208" uniqueCount="70">
  <si>
    <t>FELIPE STREITT</t>
  </si>
  <si>
    <t>N°</t>
  </si>
  <si>
    <t>JINETE</t>
  </si>
  <si>
    <t>CABALLO</t>
  </si>
  <si>
    <t>CCI 3* L</t>
  </si>
  <si>
    <t>ZG KINGGRAFF</t>
  </si>
  <si>
    <t>DOMINGO</t>
  </si>
  <si>
    <t>NICOLAS IBAÑEZ</t>
  </si>
  <si>
    <t>JAIME BITTNER</t>
  </si>
  <si>
    <t>ALL RED</t>
  </si>
  <si>
    <t>MIDNIGHT</t>
  </si>
  <si>
    <t>NICOLAS FUENTES</t>
  </si>
  <si>
    <t>HSB SIDONIA</t>
  </si>
  <si>
    <t>HLC DAKOTA Z</t>
  </si>
  <si>
    <t>MATEO GARIN</t>
  </si>
  <si>
    <t>LC PRIMA VOLTA</t>
  </si>
  <si>
    <t>DAVID LORCA</t>
  </si>
  <si>
    <t>BARBECHO</t>
  </si>
  <si>
    <t>PAIS</t>
  </si>
  <si>
    <t>CHILE</t>
  </si>
  <si>
    <t>ADIESTRAMIENTO</t>
  </si>
  <si>
    <t>JUEZ C</t>
  </si>
  <si>
    <t>%</t>
  </si>
  <si>
    <t>JUEZ B</t>
  </si>
  <si>
    <t>TOTAL PTOS</t>
  </si>
  <si>
    <t>PENALIZAC.</t>
  </si>
  <si>
    <t>DELEGADO TECNICO</t>
  </si>
  <si>
    <t>TOTAL</t>
  </si>
  <si>
    <t>PTOS</t>
  </si>
  <si>
    <t>TPO</t>
  </si>
  <si>
    <t>PTOS X TPO</t>
  </si>
  <si>
    <t>CROSS COUNTRY</t>
  </si>
  <si>
    <t>SALTO</t>
  </si>
  <si>
    <t>P/XC</t>
  </si>
  <si>
    <t>P/TPO</t>
  </si>
  <si>
    <t>10A</t>
  </si>
  <si>
    <t>10B</t>
  </si>
  <si>
    <t>14A</t>
  </si>
  <si>
    <t>14B</t>
  </si>
  <si>
    <t>16A</t>
  </si>
  <si>
    <t>16B</t>
  </si>
  <si>
    <t>4A</t>
  </si>
  <si>
    <t>4B</t>
  </si>
  <si>
    <t>10C</t>
  </si>
  <si>
    <t>CARLOS VILLARROEL</t>
  </si>
  <si>
    <t>BIPOLAR</t>
  </si>
  <si>
    <t>RESULTADOS PARCIALES DEL CCIs 3* L  AGOSTO 2023</t>
  </si>
  <si>
    <t>RICARDO JEQUIER</t>
  </si>
  <si>
    <t>GUILLERMO GARIN</t>
  </si>
  <si>
    <t>JUAN CARLOS NUÑEZ ARAUJO (URU)</t>
  </si>
  <si>
    <t>18A</t>
  </si>
  <si>
    <t>18B</t>
  </si>
  <si>
    <t>21A</t>
  </si>
  <si>
    <t>21B</t>
  </si>
  <si>
    <t>23A</t>
  </si>
  <si>
    <t>23B</t>
  </si>
  <si>
    <t>RESULTADOS  ADIESTRAMIENTO CCIs SANTIAGO - AGOSTO 2023</t>
  </si>
  <si>
    <t>RESULTADOS  FINALES SALTO CCIs SANTIAGO - AGOSTO 2023</t>
  </si>
  <si>
    <t>RESULTADOS  CROSS COUNTRY CCIs SANTIAGO - AGOSTO 2023</t>
  </si>
  <si>
    <t>JUAN CARLOS NUÑEZ ARAUJO (URU</t>
  </si>
  <si>
    <t>CJ</t>
  </si>
  <si>
    <t>E</t>
  </si>
  <si>
    <t>6a</t>
  </si>
  <si>
    <t>6b</t>
  </si>
  <si>
    <t>6c</t>
  </si>
  <si>
    <t>10a</t>
  </si>
  <si>
    <t>10b</t>
  </si>
  <si>
    <t>0/0</t>
  </si>
  <si>
    <t>4*/4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</si>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</sst>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vertical="center"/>
    </xf>
    <xf numFmtId="0" fontId="3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8" fillId="0" borderId="0" xfId="0" applyFont="1"/>
    <xf numFmtId="0" fontId="9" fillId="2" borderId="2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2" fontId="0" fillId="0" borderId="0" xfId="0" applyNumberFormat="1"/>
    <xf numFmtId="164" fontId="0" fillId="0" borderId="0" xfId="0" applyNumberFormat="1"/>
    <xf numFmtId="2" fontId="6" fillId="0" borderId="6" xfId="0" applyNumberFormat="1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" fontId="0" fillId="2" borderId="8" xfId="0" applyNumberFormat="1" applyFill="1" applyBorder="1" applyAlignment="1">
      <alignment horizontal="center" vertical="center"/>
    </xf>
    <xf numFmtId="1" fontId="0" fillId="2" borderId="33" xfId="0" applyNumberForma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0" fontId="0" fillId="2" borderId="1" xfId="0" applyFill="1" applyBorder="1"/>
    <xf numFmtId="0" fontId="0" fillId="2" borderId="4" xfId="0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20" fontId="0" fillId="2" borderId="4" xfId="0" applyNumberFormat="1" applyFill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23"/>
  <sheetViews>
    <sheetView zoomScale="48" zoomScaleNormal="48" workbookViewId="0">
      <selection sqref="A1:N24"/>
    </sheetView>
  </sheetViews>
  <sheetFormatPr baseColWidth="10" defaultRowHeight="14.5" x14ac:dyDescent="0.35"/>
  <cols>
    <col min="1" max="1" width="3.1796875" customWidth="1"/>
    <col min="2" max="2" width="5.54296875" customWidth="1"/>
    <col min="3" max="3" width="23.26953125" style="5" customWidth="1"/>
    <col min="4" max="4" width="23.26953125" customWidth="1"/>
    <col min="5" max="5" width="14.54296875" customWidth="1"/>
    <col min="6" max="6" width="2.6328125" style="2" customWidth="1"/>
    <col min="7" max="7" width="12.7265625" style="9" customWidth="1"/>
    <col min="8" max="13" width="12.7265625" customWidth="1"/>
    <col min="14" max="14" width="3.453125" customWidth="1"/>
  </cols>
  <sheetData>
    <row r="2" spans="2:13" ht="31.5" customHeight="1" x14ac:dyDescent="0.35">
      <c r="B2" s="114" t="s">
        <v>56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2:13" ht="10" customHeight="1" thickBot="1" x14ac:dyDescent="0.4">
      <c r="B3" s="1"/>
      <c r="C3" s="6"/>
      <c r="D3" s="1"/>
      <c r="E3" s="1"/>
      <c r="F3" s="3"/>
    </row>
    <row r="4" spans="2:13" ht="25" customHeight="1" thickBot="1" x14ac:dyDescent="0.4">
      <c r="B4" s="116" t="s">
        <v>4</v>
      </c>
      <c r="C4" s="116"/>
      <c r="D4" s="116"/>
      <c r="E4" s="9"/>
      <c r="F4"/>
      <c r="G4" s="117" t="s">
        <v>20</v>
      </c>
      <c r="H4" s="118"/>
      <c r="I4" s="118"/>
      <c r="J4" s="118"/>
      <c r="K4" s="118"/>
      <c r="L4" s="118"/>
      <c r="M4" s="119"/>
    </row>
    <row r="5" spans="2:13" ht="25" customHeight="1" thickBot="1" x14ac:dyDescent="0.4">
      <c r="B5" s="4" t="s">
        <v>1</v>
      </c>
      <c r="C5" s="4" t="s">
        <v>3</v>
      </c>
      <c r="D5" s="8" t="s">
        <v>2</v>
      </c>
      <c r="E5" s="4" t="s">
        <v>18</v>
      </c>
      <c r="F5"/>
      <c r="G5" s="10" t="s">
        <v>21</v>
      </c>
      <c r="H5" s="11" t="s">
        <v>22</v>
      </c>
      <c r="I5" s="10" t="s">
        <v>23</v>
      </c>
      <c r="J5" s="11" t="s">
        <v>22</v>
      </c>
      <c r="K5" s="10" t="s">
        <v>24</v>
      </c>
      <c r="L5" s="10" t="s">
        <v>22</v>
      </c>
      <c r="M5" s="12" t="s">
        <v>25</v>
      </c>
    </row>
    <row r="6" spans="2:13" ht="25" customHeight="1" thickBot="1" x14ac:dyDescent="0.4">
      <c r="B6" s="65">
        <v>1</v>
      </c>
      <c r="C6" s="66" t="s">
        <v>10</v>
      </c>
      <c r="D6" s="67" t="s">
        <v>11</v>
      </c>
      <c r="E6" s="13" t="s">
        <v>19</v>
      </c>
      <c r="F6"/>
      <c r="G6" s="14">
        <v>120</v>
      </c>
      <c r="H6" s="15">
        <f>(G6)/210*100</f>
        <v>57.142857142857139</v>
      </c>
      <c r="I6" s="16">
        <v>124.5</v>
      </c>
      <c r="J6" s="15">
        <f>(I6)/210*100</f>
        <v>59.285714285714285</v>
      </c>
      <c r="K6" s="16">
        <f>G6+I6</f>
        <v>244.5</v>
      </c>
      <c r="L6" s="15">
        <f>(H6+J6)/2</f>
        <v>58.214285714285708</v>
      </c>
      <c r="M6" s="16">
        <f>100-L6</f>
        <v>41.785714285714292</v>
      </c>
    </row>
    <row r="7" spans="2:13" ht="25" customHeight="1" thickBot="1" x14ac:dyDescent="0.4">
      <c r="B7" s="68">
        <v>2</v>
      </c>
      <c r="C7" s="69" t="s">
        <v>17</v>
      </c>
      <c r="D7" s="70" t="s">
        <v>47</v>
      </c>
      <c r="E7" s="57" t="s">
        <v>19</v>
      </c>
      <c r="F7" s="18"/>
      <c r="G7" s="14">
        <v>122.5</v>
      </c>
      <c r="H7" s="15">
        <f>(G7)/210*100</f>
        <v>58.333333333333336</v>
      </c>
      <c r="I7" s="16">
        <v>126.5</v>
      </c>
      <c r="J7" s="15">
        <f>(I7)/210*100</f>
        <v>60.238095238095234</v>
      </c>
      <c r="K7" s="16">
        <f>G7+I7</f>
        <v>249</v>
      </c>
      <c r="L7" s="15">
        <f>(H7+J7)/2</f>
        <v>59.285714285714285</v>
      </c>
      <c r="M7" s="16">
        <f>100-L7</f>
        <v>40.714285714285715</v>
      </c>
    </row>
    <row r="8" spans="2:13" ht="25" customHeight="1" thickBot="1" x14ac:dyDescent="0.4">
      <c r="B8" s="71">
        <v>3</v>
      </c>
      <c r="C8" s="72" t="s">
        <v>13</v>
      </c>
      <c r="D8" s="73" t="s">
        <v>14</v>
      </c>
      <c r="E8" s="13" t="s">
        <v>19</v>
      </c>
      <c r="F8" s="18"/>
      <c r="G8" s="14">
        <v>128.5</v>
      </c>
      <c r="H8" s="15">
        <f>(G8)/210*100</f>
        <v>61.190476190476197</v>
      </c>
      <c r="I8" s="16">
        <v>135.5</v>
      </c>
      <c r="J8" s="15">
        <f>(I8)/210*100</f>
        <v>64.523809523809533</v>
      </c>
      <c r="K8" s="16">
        <f>G8+I8</f>
        <v>264</v>
      </c>
      <c r="L8" s="15">
        <f>(H8+J8)/2</f>
        <v>62.857142857142861</v>
      </c>
      <c r="M8" s="16">
        <f>100-L8</f>
        <v>37.142857142857139</v>
      </c>
    </row>
    <row r="9" spans="2:13" ht="25" customHeight="1" thickBot="1" x14ac:dyDescent="0.4">
      <c r="B9" s="68">
        <v>4</v>
      </c>
      <c r="C9" s="69" t="s">
        <v>45</v>
      </c>
      <c r="D9" s="74" t="s">
        <v>44</v>
      </c>
      <c r="E9" s="13" t="s">
        <v>19</v>
      </c>
      <c r="F9" s="18"/>
      <c r="G9" s="14">
        <v>116</v>
      </c>
      <c r="H9" s="15">
        <f>(G9)/210*100</f>
        <v>55.238095238095241</v>
      </c>
      <c r="I9" s="16">
        <v>119</v>
      </c>
      <c r="J9" s="15">
        <f>(I9)/210*100</f>
        <v>56.666666666666664</v>
      </c>
      <c r="K9" s="16">
        <f>G9+I9</f>
        <v>235</v>
      </c>
      <c r="L9" s="15">
        <f>(H9+J9)/2</f>
        <v>55.952380952380949</v>
      </c>
      <c r="M9" s="16">
        <f>100-L9</f>
        <v>44.047619047619051</v>
      </c>
    </row>
    <row r="10" spans="2:13" ht="25" customHeight="1" thickBot="1" x14ac:dyDescent="0.4">
      <c r="B10" s="71">
        <v>5</v>
      </c>
      <c r="C10" s="69" t="s">
        <v>15</v>
      </c>
      <c r="D10" s="70" t="s">
        <v>16</v>
      </c>
      <c r="E10" s="13" t="s">
        <v>19</v>
      </c>
      <c r="F10" s="5"/>
      <c r="G10" s="14">
        <v>118.5</v>
      </c>
      <c r="H10" s="15">
        <f t="shared" ref="H10:H14" si="0">(G10)/210*100</f>
        <v>56.428571428571431</v>
      </c>
      <c r="I10" s="14">
        <v>124</v>
      </c>
      <c r="J10" s="15">
        <f t="shared" ref="J10:J14" si="1">(I10)/210*100</f>
        <v>59.047619047619051</v>
      </c>
      <c r="K10" s="16">
        <f t="shared" ref="K10:K14" si="2">G10+I10</f>
        <v>242.5</v>
      </c>
      <c r="L10" s="15">
        <f t="shared" ref="L10:L14" si="3">(H10+J10)/2</f>
        <v>57.738095238095241</v>
      </c>
      <c r="M10" s="16">
        <f t="shared" ref="M10:M14" si="4">100-L10</f>
        <v>42.261904761904759</v>
      </c>
    </row>
    <row r="11" spans="2:13" ht="25" customHeight="1" thickBot="1" x14ac:dyDescent="0.4">
      <c r="B11" s="68">
        <v>6</v>
      </c>
      <c r="C11" s="72" t="s">
        <v>6</v>
      </c>
      <c r="D11" s="73" t="s">
        <v>7</v>
      </c>
      <c r="E11" s="17" t="s">
        <v>19</v>
      </c>
      <c r="F11" s="5"/>
      <c r="G11" s="14">
        <v>123</v>
      </c>
      <c r="H11" s="15">
        <f t="shared" si="0"/>
        <v>58.571428571428577</v>
      </c>
      <c r="I11" s="14">
        <v>129.5</v>
      </c>
      <c r="J11" s="15">
        <f t="shared" si="1"/>
        <v>61.666666666666671</v>
      </c>
      <c r="K11" s="16">
        <f t="shared" si="2"/>
        <v>252.5</v>
      </c>
      <c r="L11" s="15">
        <f t="shared" si="3"/>
        <v>60.11904761904762</v>
      </c>
      <c r="M11" s="16">
        <f t="shared" si="4"/>
        <v>39.88095238095238</v>
      </c>
    </row>
    <row r="12" spans="2:13" ht="25" customHeight="1" thickBot="1" x14ac:dyDescent="0.4">
      <c r="B12" s="71">
        <v>7</v>
      </c>
      <c r="C12" s="72" t="s">
        <v>5</v>
      </c>
      <c r="D12" s="73" t="s">
        <v>0</v>
      </c>
      <c r="E12" s="13" t="s">
        <v>19</v>
      </c>
      <c r="F12" s="5"/>
      <c r="G12" s="14">
        <v>134</v>
      </c>
      <c r="H12" s="15">
        <f t="shared" si="0"/>
        <v>63.809523809523803</v>
      </c>
      <c r="I12" s="14">
        <v>142</v>
      </c>
      <c r="J12" s="15">
        <f t="shared" si="1"/>
        <v>67.61904761904762</v>
      </c>
      <c r="K12" s="16">
        <f t="shared" si="2"/>
        <v>276</v>
      </c>
      <c r="L12" s="15">
        <f t="shared" si="3"/>
        <v>65.714285714285708</v>
      </c>
      <c r="M12" s="16">
        <f t="shared" si="4"/>
        <v>34.285714285714292</v>
      </c>
    </row>
    <row r="13" spans="2:13" ht="25" customHeight="1" thickBot="1" x14ac:dyDescent="0.4">
      <c r="B13" s="68">
        <v>8</v>
      </c>
      <c r="C13" s="72" t="s">
        <v>12</v>
      </c>
      <c r="D13" s="73" t="s">
        <v>48</v>
      </c>
      <c r="E13" s="13" t="s">
        <v>19</v>
      </c>
      <c r="F13" s="5"/>
      <c r="G13" s="14">
        <v>123</v>
      </c>
      <c r="H13" s="15">
        <f t="shared" si="0"/>
        <v>58.571428571428577</v>
      </c>
      <c r="I13" s="14">
        <v>125.5</v>
      </c>
      <c r="J13" s="15">
        <f t="shared" si="1"/>
        <v>59.761904761904759</v>
      </c>
      <c r="K13" s="16">
        <f t="shared" si="2"/>
        <v>248.5</v>
      </c>
      <c r="L13" s="15">
        <f t="shared" si="3"/>
        <v>59.166666666666671</v>
      </c>
      <c r="M13" s="16">
        <f t="shared" si="4"/>
        <v>40.833333333333329</v>
      </c>
    </row>
    <row r="14" spans="2:13" ht="25" customHeight="1" thickBot="1" x14ac:dyDescent="0.4">
      <c r="B14" s="57">
        <v>9</v>
      </c>
      <c r="C14" s="76" t="s">
        <v>9</v>
      </c>
      <c r="D14" s="23" t="s">
        <v>8</v>
      </c>
      <c r="E14" s="13" t="s">
        <v>19</v>
      </c>
      <c r="F14" s="5"/>
      <c r="G14" s="14">
        <v>117.5</v>
      </c>
      <c r="H14" s="15">
        <f t="shared" si="0"/>
        <v>55.952380952380956</v>
      </c>
      <c r="I14" s="14">
        <v>121</v>
      </c>
      <c r="J14" s="15">
        <f t="shared" si="1"/>
        <v>57.619047619047613</v>
      </c>
      <c r="K14" s="16">
        <f t="shared" si="2"/>
        <v>238.5</v>
      </c>
      <c r="L14" s="15">
        <f t="shared" si="3"/>
        <v>56.785714285714285</v>
      </c>
      <c r="M14" s="16">
        <f t="shared" si="4"/>
        <v>43.214285714285715</v>
      </c>
    </row>
    <row r="15" spans="2:13" ht="25" customHeight="1" x14ac:dyDescent="0.35"/>
    <row r="22" spans="5:8" ht="18.5" x14ac:dyDescent="0.45">
      <c r="E22" s="115" t="s">
        <v>59</v>
      </c>
      <c r="F22" s="115"/>
      <c r="G22" s="115"/>
      <c r="H22" s="115"/>
    </row>
    <row r="23" spans="5:8" ht="18.5" x14ac:dyDescent="0.45">
      <c r="E23" s="115" t="s">
        <v>26</v>
      </c>
      <c r="F23" s="115"/>
      <c r="G23" s="115"/>
      <c r="H23" s="115"/>
    </row>
  </sheetData>
  <sortState xmlns:xlrd2="http://schemas.microsoft.com/office/spreadsheetml/2017/richdata2" ref="C6:M9">
    <sortCondition ref="M6:M9"/>
  </sortState>
  <mergeCells count="5">
    <mergeCell ref="B2:M2"/>
    <mergeCell ref="E22:H22"/>
    <mergeCell ref="E23:H23"/>
    <mergeCell ref="B4:D4"/>
    <mergeCell ref="G4:M4"/>
  </mergeCells>
  <phoneticPr fontId="5" type="noConversion"/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9C5B7-B81E-431D-9AC5-A1A25F93AB63}">
  <sheetPr>
    <pageSetUpPr fitToPage="1"/>
  </sheetPr>
  <dimension ref="A1:AQ15"/>
  <sheetViews>
    <sheetView zoomScale="54" zoomScaleNormal="54" workbookViewId="0">
      <selection activeCell="AC20" sqref="AC20"/>
    </sheetView>
  </sheetViews>
  <sheetFormatPr baseColWidth="10" defaultRowHeight="14.5" x14ac:dyDescent="0.35"/>
  <cols>
    <col min="1" max="1" width="3.54296875" customWidth="1"/>
    <col min="2" max="2" width="6.7265625" customWidth="1"/>
    <col min="3" max="3" width="21.7265625" customWidth="1"/>
    <col min="4" max="4" width="21.90625" customWidth="1"/>
    <col min="6" max="6" width="2.81640625" customWidth="1"/>
    <col min="7" max="39" width="5.54296875" style="2" customWidth="1"/>
    <col min="40" max="40" width="10.54296875" customWidth="1"/>
    <col min="41" max="41" width="10.54296875" style="30" customWidth="1"/>
    <col min="42" max="42" width="12.36328125" style="30" customWidth="1"/>
    <col min="43" max="43" width="10.54296875" style="31" customWidth="1"/>
  </cols>
  <sheetData>
    <row r="1" spans="1:43" x14ac:dyDescent="0.3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8"/>
      <c r="AD1" s="39"/>
      <c r="AE1" s="39"/>
    </row>
    <row r="2" spans="1:43" x14ac:dyDescent="0.3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8"/>
      <c r="AD2" s="39"/>
      <c r="AE2" s="39"/>
    </row>
    <row r="3" spans="1:43" ht="21" x14ac:dyDescent="0.35">
      <c r="A3" s="36"/>
      <c r="B3" s="114" t="s">
        <v>58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37"/>
      <c r="O3" s="37"/>
      <c r="P3" s="37"/>
      <c r="Q3" s="37"/>
      <c r="R3" s="37"/>
      <c r="AD3" s="39"/>
      <c r="AE3" s="39"/>
    </row>
    <row r="5" spans="1:43" ht="24" thickBot="1" x14ac:dyDescent="0.4">
      <c r="B5" s="116" t="s">
        <v>4</v>
      </c>
      <c r="C5" s="116"/>
      <c r="D5" s="116"/>
      <c r="E5" s="9"/>
    </row>
    <row r="6" spans="1:43" ht="25" customHeight="1" thickBot="1" x14ac:dyDescent="0.4">
      <c r="B6" s="4" t="s">
        <v>1</v>
      </c>
      <c r="C6" s="4" t="s">
        <v>3</v>
      </c>
      <c r="D6" s="8" t="s">
        <v>2</v>
      </c>
      <c r="E6" s="4" t="s">
        <v>18</v>
      </c>
      <c r="G6" s="41">
        <v>1</v>
      </c>
      <c r="H6" s="42">
        <v>2</v>
      </c>
      <c r="I6" s="42">
        <v>3</v>
      </c>
      <c r="J6" s="42" t="s">
        <v>41</v>
      </c>
      <c r="K6" s="42" t="s">
        <v>42</v>
      </c>
      <c r="L6" s="42">
        <v>5</v>
      </c>
      <c r="M6" s="42">
        <v>6</v>
      </c>
      <c r="N6" s="42">
        <v>7</v>
      </c>
      <c r="O6" s="42">
        <v>8</v>
      </c>
      <c r="P6" s="42">
        <v>9</v>
      </c>
      <c r="Q6" s="42" t="s">
        <v>35</v>
      </c>
      <c r="R6" s="42" t="s">
        <v>36</v>
      </c>
      <c r="S6" s="42" t="s">
        <v>43</v>
      </c>
      <c r="T6" s="42">
        <v>11</v>
      </c>
      <c r="U6" s="42">
        <v>12</v>
      </c>
      <c r="V6" s="42">
        <v>13</v>
      </c>
      <c r="W6" s="42" t="s">
        <v>37</v>
      </c>
      <c r="X6" s="42" t="s">
        <v>38</v>
      </c>
      <c r="Y6" s="42">
        <v>15</v>
      </c>
      <c r="Z6" s="42" t="s">
        <v>39</v>
      </c>
      <c r="AA6" s="42" t="s">
        <v>40</v>
      </c>
      <c r="AB6" s="42">
        <v>17</v>
      </c>
      <c r="AC6" s="42" t="s">
        <v>50</v>
      </c>
      <c r="AD6" s="42" t="s">
        <v>51</v>
      </c>
      <c r="AE6" s="42">
        <v>19</v>
      </c>
      <c r="AF6" s="42">
        <v>20</v>
      </c>
      <c r="AG6" s="42" t="s">
        <v>52</v>
      </c>
      <c r="AH6" s="42" t="s">
        <v>53</v>
      </c>
      <c r="AI6" s="42">
        <v>22</v>
      </c>
      <c r="AJ6" s="42" t="s">
        <v>54</v>
      </c>
      <c r="AK6" s="42" t="s">
        <v>55</v>
      </c>
      <c r="AL6" s="42">
        <v>24</v>
      </c>
      <c r="AM6" s="43">
        <v>25</v>
      </c>
      <c r="AN6" s="59" t="s">
        <v>28</v>
      </c>
      <c r="AO6" s="90" t="s">
        <v>29</v>
      </c>
      <c r="AP6" s="60" t="s">
        <v>30</v>
      </c>
      <c r="AQ6" s="61" t="s">
        <v>27</v>
      </c>
    </row>
    <row r="7" spans="1:43" ht="25" customHeight="1" x14ac:dyDescent="0.35">
      <c r="B7" s="65">
        <v>1</v>
      </c>
      <c r="C7" s="66" t="s">
        <v>10</v>
      </c>
      <c r="D7" s="67" t="s">
        <v>11</v>
      </c>
      <c r="E7" s="80" t="s">
        <v>19</v>
      </c>
      <c r="G7" s="84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0</v>
      </c>
      <c r="W7" s="85">
        <v>0</v>
      </c>
      <c r="X7" s="85">
        <v>0</v>
      </c>
      <c r="Y7" s="85">
        <v>0</v>
      </c>
      <c r="Z7" s="85">
        <v>0</v>
      </c>
      <c r="AA7" s="85">
        <v>0</v>
      </c>
      <c r="AB7" s="85">
        <v>0</v>
      </c>
      <c r="AC7" s="85">
        <v>0</v>
      </c>
      <c r="AD7" s="85">
        <v>0</v>
      </c>
      <c r="AE7" s="85">
        <v>0</v>
      </c>
      <c r="AF7" s="85">
        <v>0</v>
      </c>
      <c r="AG7" s="85">
        <v>0</v>
      </c>
      <c r="AH7" s="85">
        <v>0</v>
      </c>
      <c r="AI7" s="82">
        <v>0</v>
      </c>
      <c r="AJ7" s="82">
        <v>0</v>
      </c>
      <c r="AK7" s="82">
        <v>20</v>
      </c>
      <c r="AL7" s="82">
        <v>0</v>
      </c>
      <c r="AM7" s="83">
        <v>0</v>
      </c>
      <c r="AN7" s="58">
        <f>AM7+AL7+AK7+AJ7+AI7+AH7+AG7+AF7+AE7+AD7+AC7+AB7+AA7+Z7+Y7+X7+W7+V7+U7+T7+S7+R7+Q7+P7+O7+N7+M7+K7+L7+J7+I7+H7+G7</f>
        <v>20</v>
      </c>
      <c r="AO7" s="91">
        <v>9.08</v>
      </c>
      <c r="AP7" s="54">
        <v>27.2</v>
      </c>
      <c r="AQ7" s="88">
        <f>AN7+AP7</f>
        <v>47.2</v>
      </c>
    </row>
    <row r="8" spans="1:43" ht="25" customHeight="1" x14ac:dyDescent="0.35">
      <c r="B8" s="68">
        <v>2</v>
      </c>
      <c r="C8" s="69" t="s">
        <v>17</v>
      </c>
      <c r="D8" s="70" t="s">
        <v>47</v>
      </c>
      <c r="E8" s="81" t="s">
        <v>19</v>
      </c>
      <c r="G8" s="47">
        <v>0</v>
      </c>
      <c r="H8" s="40">
        <v>0</v>
      </c>
      <c r="I8" s="40">
        <v>0</v>
      </c>
      <c r="J8" s="40">
        <v>0</v>
      </c>
      <c r="K8" s="40">
        <v>20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5">
        <v>0</v>
      </c>
      <c r="AJ8" s="45">
        <v>0</v>
      </c>
      <c r="AK8" s="45">
        <v>0</v>
      </c>
      <c r="AL8" s="45">
        <v>0</v>
      </c>
      <c r="AM8" s="46">
        <v>0</v>
      </c>
      <c r="AN8" s="79">
        <f>AM8+AL8+AK8+AJ8+AI8+AH8+AG8+AF8+AE8+AD8+AC8+AB8+AA8+Z8+Y8+X8+W8+V8+U8+T8+S8+R8+Q8+P8+O8+N8+M8+K8+L8+J8+I8+H8+G8</f>
        <v>20</v>
      </c>
      <c r="AO8" s="92">
        <v>9.2799999999999994</v>
      </c>
      <c r="AP8" s="55">
        <v>35.200000000000003</v>
      </c>
      <c r="AQ8" s="89">
        <f>AN8+AP8</f>
        <v>55.2</v>
      </c>
    </row>
    <row r="9" spans="1:43" ht="25" customHeight="1" x14ac:dyDescent="0.35">
      <c r="B9" s="71">
        <v>3</v>
      </c>
      <c r="C9" s="72" t="s">
        <v>13</v>
      </c>
      <c r="D9" s="73" t="s">
        <v>14</v>
      </c>
      <c r="E9" s="81" t="s">
        <v>19</v>
      </c>
      <c r="G9" s="47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0">
        <v>0</v>
      </c>
      <c r="AI9" s="40">
        <v>0</v>
      </c>
      <c r="AJ9" s="40">
        <v>0</v>
      </c>
      <c r="AK9" s="40">
        <v>0</v>
      </c>
      <c r="AL9" s="40">
        <v>0</v>
      </c>
      <c r="AM9" s="48">
        <v>0</v>
      </c>
      <c r="AN9" s="79">
        <f t="shared" ref="AN9:AN15" si="0">AM9+AL9+AK9+AJ9+AI9+AH9+AG9+AF9+AE9+AD9+AC9+AB9+AA9+Z9+Y9+X9+W9+V9+U9+T9+S9+R9+Q9+P9+O9+N9+M9+K9+L9+J9+I9+H9+G9</f>
        <v>0</v>
      </c>
      <c r="AO9" s="92">
        <v>8.4</v>
      </c>
      <c r="AP9" s="55">
        <v>16</v>
      </c>
      <c r="AQ9" s="89">
        <f t="shared" ref="AQ9:AQ15" si="1">AN9+AP9</f>
        <v>16</v>
      </c>
    </row>
    <row r="10" spans="1:43" ht="25" customHeight="1" x14ac:dyDescent="0.35">
      <c r="B10" s="68">
        <v>4</v>
      </c>
      <c r="C10" s="69" t="s">
        <v>45</v>
      </c>
      <c r="D10" s="74" t="s">
        <v>44</v>
      </c>
      <c r="E10" s="81" t="s">
        <v>19</v>
      </c>
      <c r="G10" s="47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20</v>
      </c>
      <c r="X10" s="40">
        <v>0</v>
      </c>
      <c r="Y10" s="40">
        <v>0</v>
      </c>
      <c r="Z10" s="40">
        <v>0</v>
      </c>
      <c r="AA10" s="40" t="s">
        <v>60</v>
      </c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8"/>
      <c r="AN10" s="79" t="s">
        <v>61</v>
      </c>
      <c r="AO10" s="92"/>
      <c r="AP10" s="55"/>
      <c r="AQ10" s="89" t="s">
        <v>61</v>
      </c>
    </row>
    <row r="11" spans="1:43" ht="25" customHeight="1" x14ac:dyDescent="0.35">
      <c r="B11" s="71">
        <v>5</v>
      </c>
      <c r="C11" s="69" t="s">
        <v>15</v>
      </c>
      <c r="D11" s="70" t="s">
        <v>16</v>
      </c>
      <c r="E11" s="81" t="s">
        <v>19</v>
      </c>
      <c r="G11" s="44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20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52">
        <v>0</v>
      </c>
      <c r="AI11" s="40">
        <v>20</v>
      </c>
      <c r="AJ11" s="40">
        <v>0</v>
      </c>
      <c r="AK11" s="40">
        <v>0</v>
      </c>
      <c r="AL11" s="40">
        <v>0</v>
      </c>
      <c r="AM11" s="48">
        <v>0</v>
      </c>
      <c r="AN11" s="79">
        <f t="shared" si="0"/>
        <v>40</v>
      </c>
      <c r="AO11" s="93">
        <v>9.36</v>
      </c>
      <c r="AP11" s="55">
        <v>38.4</v>
      </c>
      <c r="AQ11" s="89">
        <f t="shared" si="1"/>
        <v>78.400000000000006</v>
      </c>
    </row>
    <row r="12" spans="1:43" ht="25" customHeight="1" x14ac:dyDescent="0.35">
      <c r="B12" s="68">
        <v>6</v>
      </c>
      <c r="C12" s="72" t="s">
        <v>6</v>
      </c>
      <c r="D12" s="73" t="s">
        <v>7</v>
      </c>
      <c r="E12" s="81" t="s">
        <v>19</v>
      </c>
      <c r="G12" s="47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20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53">
        <v>0</v>
      </c>
      <c r="AI12" s="45">
        <v>0</v>
      </c>
      <c r="AJ12" s="45">
        <v>0</v>
      </c>
      <c r="AK12" s="45" t="s">
        <v>61</v>
      </c>
      <c r="AL12" s="45"/>
      <c r="AM12" s="46"/>
      <c r="AN12" s="79" t="s">
        <v>61</v>
      </c>
      <c r="AO12" s="94"/>
      <c r="AP12" s="55"/>
      <c r="AQ12" s="89" t="s">
        <v>61</v>
      </c>
    </row>
    <row r="13" spans="1:43" ht="25" customHeight="1" x14ac:dyDescent="0.35">
      <c r="B13" s="71">
        <v>7</v>
      </c>
      <c r="C13" s="72" t="s">
        <v>5</v>
      </c>
      <c r="D13" s="73" t="s">
        <v>0</v>
      </c>
      <c r="E13" s="81" t="s">
        <v>19</v>
      </c>
      <c r="G13" s="47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20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53">
        <v>0</v>
      </c>
      <c r="AI13" s="40">
        <v>0</v>
      </c>
      <c r="AJ13" s="40">
        <v>0</v>
      </c>
      <c r="AK13" s="40">
        <v>0</v>
      </c>
      <c r="AL13" s="40">
        <v>0</v>
      </c>
      <c r="AM13" s="48">
        <v>0</v>
      </c>
      <c r="AN13" s="79">
        <f t="shared" si="0"/>
        <v>20</v>
      </c>
      <c r="AO13" s="94">
        <v>9.1300000000000008</v>
      </c>
      <c r="AP13" s="55">
        <v>29.2</v>
      </c>
      <c r="AQ13" s="89">
        <f t="shared" si="1"/>
        <v>49.2</v>
      </c>
    </row>
    <row r="14" spans="1:43" ht="25" customHeight="1" x14ac:dyDescent="0.35">
      <c r="B14" s="68">
        <v>8</v>
      </c>
      <c r="C14" s="72" t="s">
        <v>12</v>
      </c>
      <c r="D14" s="73" t="s">
        <v>48</v>
      </c>
      <c r="E14" s="81" t="s">
        <v>19</v>
      </c>
      <c r="G14" s="47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20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53">
        <v>0</v>
      </c>
      <c r="AI14" s="40">
        <v>0</v>
      </c>
      <c r="AJ14" s="40">
        <v>0</v>
      </c>
      <c r="AK14" s="40">
        <v>0</v>
      </c>
      <c r="AL14" s="40">
        <v>0</v>
      </c>
      <c r="AM14" s="48">
        <v>0</v>
      </c>
      <c r="AN14" s="79">
        <f t="shared" si="0"/>
        <v>20</v>
      </c>
      <c r="AO14" s="94">
        <v>9.2899999999999991</v>
      </c>
      <c r="AP14" s="55">
        <v>35.6</v>
      </c>
      <c r="AQ14" s="89">
        <f t="shared" si="1"/>
        <v>55.6</v>
      </c>
    </row>
    <row r="15" spans="1:43" ht="25" customHeight="1" thickBot="1" x14ac:dyDescent="0.4">
      <c r="B15" s="57">
        <v>9</v>
      </c>
      <c r="C15" s="76" t="s">
        <v>9</v>
      </c>
      <c r="D15" s="23" t="s">
        <v>8</v>
      </c>
      <c r="E15" s="17" t="s">
        <v>19</v>
      </c>
      <c r="G15" s="49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86">
        <v>0</v>
      </c>
      <c r="AI15" s="50">
        <v>0</v>
      </c>
      <c r="AJ15" s="50">
        <v>0</v>
      </c>
      <c r="AK15" s="50">
        <v>0</v>
      </c>
      <c r="AL15" s="50">
        <v>0</v>
      </c>
      <c r="AM15" s="51">
        <v>0</v>
      </c>
      <c r="AN15" s="87">
        <f t="shared" si="0"/>
        <v>0</v>
      </c>
      <c r="AO15" s="95">
        <v>8.4600000000000009</v>
      </c>
      <c r="AP15" s="56">
        <v>18.399999999999999</v>
      </c>
      <c r="AQ15" s="64">
        <f t="shared" si="1"/>
        <v>18.399999999999999</v>
      </c>
    </row>
  </sheetData>
  <sortState xmlns:xlrd2="http://schemas.microsoft.com/office/spreadsheetml/2017/richdata2" ref="B9:AQ10">
    <sortCondition ref="B9:B10"/>
  </sortState>
  <mergeCells count="2">
    <mergeCell ref="B3:M3"/>
    <mergeCell ref="B5:D5"/>
  </mergeCells>
  <pageMargins left="0.25" right="0.25" top="0.75" bottom="0.75" header="0.3" footer="0.3"/>
  <pageSetup paperSize="9" scale="4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7C31C-E7CC-46CF-AE38-D93F898A07B0}">
  <sheetPr>
    <pageSetUpPr fitToPage="1"/>
  </sheetPr>
  <dimension ref="B2:Z13"/>
  <sheetViews>
    <sheetView topLeftCell="A4" zoomScale="89" zoomScaleNormal="89" workbookViewId="0">
      <selection activeCell="U13" sqref="U13"/>
    </sheetView>
  </sheetViews>
  <sheetFormatPr baseColWidth="10" defaultRowHeight="14.5" x14ac:dyDescent="0.35"/>
  <cols>
    <col min="1" max="1" width="2.54296875" customWidth="1"/>
    <col min="2" max="2" width="5.54296875" customWidth="1"/>
    <col min="3" max="3" width="21.453125" customWidth="1"/>
    <col min="4" max="4" width="18.1796875" customWidth="1"/>
    <col min="6" max="6" width="2.81640625" customWidth="1"/>
    <col min="7" max="20" width="5.54296875" customWidth="1"/>
    <col min="21" max="24" width="9.54296875" style="24" customWidth="1"/>
    <col min="25" max="25" width="3" customWidth="1"/>
    <col min="26" max="26" width="10.81640625" style="2"/>
  </cols>
  <sheetData>
    <row r="2" spans="2:26" ht="21" x14ac:dyDescent="0.35">
      <c r="B2" s="114" t="s">
        <v>57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2:26" ht="10" customHeight="1" x14ac:dyDescent="0.35">
      <c r="B3" s="1"/>
      <c r="C3" s="6"/>
      <c r="D3" s="1"/>
      <c r="E3" s="1"/>
      <c r="F3" s="3"/>
      <c r="G3" s="9"/>
    </row>
    <row r="4" spans="2:26" ht="24" thickBot="1" x14ac:dyDescent="0.4">
      <c r="B4" s="116" t="s">
        <v>4</v>
      </c>
      <c r="C4" s="116"/>
      <c r="D4" s="116"/>
      <c r="E4" s="9"/>
    </row>
    <row r="5" spans="2:26" ht="25" customHeight="1" thickBot="1" x14ac:dyDescent="0.4">
      <c r="B5" s="4" t="s">
        <v>1</v>
      </c>
      <c r="C5" s="4" t="s">
        <v>3</v>
      </c>
      <c r="D5" s="8" t="s">
        <v>2</v>
      </c>
      <c r="E5" s="4" t="s">
        <v>18</v>
      </c>
      <c r="G5" s="20">
        <v>1</v>
      </c>
      <c r="H5" s="20">
        <v>2</v>
      </c>
      <c r="I5" s="20">
        <v>3</v>
      </c>
      <c r="J5" s="20">
        <v>4</v>
      </c>
      <c r="K5" s="20">
        <v>5</v>
      </c>
      <c r="L5" s="20" t="s">
        <v>62</v>
      </c>
      <c r="M5" s="20" t="s">
        <v>63</v>
      </c>
      <c r="N5" s="20" t="s">
        <v>64</v>
      </c>
      <c r="O5" s="20">
        <v>7</v>
      </c>
      <c r="P5" s="20">
        <v>8</v>
      </c>
      <c r="Q5" s="20">
        <v>9</v>
      </c>
      <c r="R5" s="20" t="s">
        <v>65</v>
      </c>
      <c r="S5" s="20" t="s">
        <v>66</v>
      </c>
      <c r="T5" s="20">
        <v>11</v>
      </c>
      <c r="U5" s="25" t="s">
        <v>28</v>
      </c>
      <c r="V5" s="25" t="s">
        <v>29</v>
      </c>
      <c r="W5" s="25" t="s">
        <v>30</v>
      </c>
      <c r="X5" s="25" t="s">
        <v>27</v>
      </c>
    </row>
    <row r="6" spans="2:26" ht="25" customHeight="1" thickBot="1" x14ac:dyDescent="0.4">
      <c r="B6" s="65">
        <v>1</v>
      </c>
      <c r="C6" s="66" t="s">
        <v>15</v>
      </c>
      <c r="D6" s="67" t="s">
        <v>16</v>
      </c>
      <c r="E6" s="13" t="s">
        <v>19</v>
      </c>
      <c r="G6" s="22">
        <v>0</v>
      </c>
      <c r="H6" s="22">
        <v>4</v>
      </c>
      <c r="I6" s="22">
        <v>0</v>
      </c>
      <c r="J6" s="22">
        <v>4</v>
      </c>
      <c r="K6" s="22">
        <v>4</v>
      </c>
      <c r="L6" s="22" t="s">
        <v>67</v>
      </c>
      <c r="M6" s="22" t="s">
        <v>68</v>
      </c>
      <c r="N6" s="22" t="s">
        <v>61</v>
      </c>
      <c r="O6" s="22"/>
      <c r="P6" s="22"/>
      <c r="Q6" s="22"/>
      <c r="R6" s="22"/>
      <c r="S6" s="22"/>
      <c r="T6" s="22"/>
      <c r="U6" s="27" t="s">
        <v>61</v>
      </c>
      <c r="V6" s="62"/>
      <c r="W6" s="63"/>
      <c r="X6" s="26" t="s">
        <v>61</v>
      </c>
    </row>
    <row r="7" spans="2:26" ht="25" customHeight="1" thickBot="1" x14ac:dyDescent="0.4">
      <c r="B7" s="68">
        <v>2</v>
      </c>
      <c r="C7" s="69" t="s">
        <v>12</v>
      </c>
      <c r="D7" s="70" t="s">
        <v>48</v>
      </c>
      <c r="E7" s="17" t="s">
        <v>19</v>
      </c>
      <c r="F7" s="18"/>
      <c r="G7" s="22">
        <v>0</v>
      </c>
      <c r="H7" s="22">
        <v>4</v>
      </c>
      <c r="I7" s="22">
        <v>0</v>
      </c>
      <c r="J7" s="22">
        <v>0</v>
      </c>
      <c r="K7" s="22">
        <v>4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7">
        <f t="shared" ref="U7:U13" si="0">T7+S7+R7+P7+O7+N7+M7+L7+K7+J7+I7+H7+G7</f>
        <v>8</v>
      </c>
      <c r="V7" s="62">
        <v>85.38</v>
      </c>
      <c r="W7" s="63">
        <v>0</v>
      </c>
      <c r="X7" s="26">
        <f t="shared" ref="X7:X13" si="1">U7+W7</f>
        <v>8</v>
      </c>
    </row>
    <row r="8" spans="2:26" ht="25" customHeight="1" thickBot="1" x14ac:dyDescent="0.4">
      <c r="B8" s="68">
        <v>4</v>
      </c>
      <c r="C8" s="69" t="s">
        <v>10</v>
      </c>
      <c r="D8" s="74" t="s">
        <v>11</v>
      </c>
      <c r="E8" s="13" t="s">
        <v>19</v>
      </c>
      <c r="F8" s="18"/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4</v>
      </c>
      <c r="N8" s="22">
        <v>4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7">
        <f t="shared" si="0"/>
        <v>8</v>
      </c>
      <c r="V8" s="62">
        <v>91.7</v>
      </c>
      <c r="W8" s="63">
        <v>0.8</v>
      </c>
      <c r="X8" s="26">
        <f t="shared" si="1"/>
        <v>8.8000000000000007</v>
      </c>
    </row>
    <row r="9" spans="2:26" ht="25" customHeight="1" thickBot="1" x14ac:dyDescent="0.4">
      <c r="B9" s="71">
        <v>5</v>
      </c>
      <c r="C9" s="69" t="s">
        <v>5</v>
      </c>
      <c r="D9" s="70" t="s">
        <v>0</v>
      </c>
      <c r="E9" s="13" t="s">
        <v>19</v>
      </c>
      <c r="F9" s="5"/>
      <c r="G9" s="77">
        <v>0</v>
      </c>
      <c r="H9" s="77">
        <v>0</v>
      </c>
      <c r="I9" s="77">
        <v>0</v>
      </c>
      <c r="J9" s="77">
        <v>4</v>
      </c>
      <c r="K9" s="77">
        <v>0</v>
      </c>
      <c r="L9" s="77">
        <v>0</v>
      </c>
      <c r="M9" s="77">
        <v>4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4</v>
      </c>
      <c r="T9" s="77">
        <v>4</v>
      </c>
      <c r="U9" s="27">
        <f t="shared" si="0"/>
        <v>16</v>
      </c>
      <c r="V9" s="28">
        <v>80.53</v>
      </c>
      <c r="W9" s="28">
        <v>0</v>
      </c>
      <c r="X9" s="26">
        <f t="shared" si="1"/>
        <v>16</v>
      </c>
      <c r="Z9" s="29"/>
    </row>
    <row r="10" spans="2:26" ht="25" customHeight="1" thickBot="1" x14ac:dyDescent="0.4">
      <c r="B10" s="68">
        <v>6</v>
      </c>
      <c r="C10" s="72" t="s">
        <v>9</v>
      </c>
      <c r="D10" s="75" t="s">
        <v>8</v>
      </c>
      <c r="E10" s="17" t="s">
        <v>19</v>
      </c>
      <c r="F10" s="5"/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4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4</v>
      </c>
      <c r="U10" s="27">
        <f t="shared" si="0"/>
        <v>8</v>
      </c>
      <c r="V10" s="28">
        <v>88.06</v>
      </c>
      <c r="W10" s="28">
        <v>0</v>
      </c>
      <c r="X10" s="26">
        <f t="shared" si="1"/>
        <v>8</v>
      </c>
    </row>
    <row r="11" spans="2:26" ht="25" customHeight="1" thickBot="1" x14ac:dyDescent="0.4">
      <c r="B11" s="71">
        <v>7</v>
      </c>
      <c r="C11" s="72" t="s">
        <v>13</v>
      </c>
      <c r="D11" s="73" t="s">
        <v>14</v>
      </c>
      <c r="E11" s="13" t="s">
        <v>19</v>
      </c>
      <c r="F11" s="5"/>
      <c r="G11" s="78">
        <v>4</v>
      </c>
      <c r="H11" s="78">
        <v>0</v>
      </c>
      <c r="I11" s="78">
        <v>0</v>
      </c>
      <c r="J11" s="78">
        <v>4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4</v>
      </c>
      <c r="U11" s="27">
        <f t="shared" si="0"/>
        <v>12</v>
      </c>
      <c r="V11" s="28">
        <v>77.33</v>
      </c>
      <c r="W11" s="28">
        <v>0</v>
      </c>
      <c r="X11" s="26">
        <f t="shared" si="1"/>
        <v>12</v>
      </c>
    </row>
    <row r="12" spans="2:26" ht="25" customHeight="1" thickBot="1" x14ac:dyDescent="0.4">
      <c r="B12" s="112">
        <v>0</v>
      </c>
      <c r="C12" s="72" t="s">
        <v>45</v>
      </c>
      <c r="D12" s="73" t="s">
        <v>44</v>
      </c>
      <c r="E12" s="13" t="s">
        <v>19</v>
      </c>
      <c r="F12" s="5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7">
        <f t="shared" si="0"/>
        <v>0</v>
      </c>
      <c r="V12" s="28"/>
      <c r="W12" s="28"/>
      <c r="X12" s="26">
        <f t="shared" si="1"/>
        <v>0</v>
      </c>
    </row>
    <row r="13" spans="2:26" ht="25" customHeight="1" thickBot="1" x14ac:dyDescent="0.4">
      <c r="B13" s="113">
        <v>0</v>
      </c>
      <c r="C13" s="76" t="s">
        <v>6</v>
      </c>
      <c r="D13" s="7" t="s">
        <v>7</v>
      </c>
      <c r="E13" s="13" t="s">
        <v>19</v>
      </c>
      <c r="F13" s="5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7">
        <f t="shared" si="0"/>
        <v>0</v>
      </c>
      <c r="V13" s="28"/>
      <c r="W13" s="28"/>
      <c r="X13" s="26">
        <f t="shared" si="1"/>
        <v>0</v>
      </c>
    </row>
  </sheetData>
  <sortState xmlns:xlrd2="http://schemas.microsoft.com/office/spreadsheetml/2017/richdata2" ref="B9:E11">
    <sortCondition ref="B9:B11"/>
  </sortState>
  <mergeCells count="2">
    <mergeCell ref="B2:M2"/>
    <mergeCell ref="B4:D4"/>
  </mergeCells>
  <pageMargins left="0.25" right="0.25" top="0.75" bottom="0.75" header="0.3" footer="0.3"/>
  <pageSetup paperSize="9" scale="74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1924A-2794-453B-AF01-6171921738BC}">
  <sheetPr>
    <pageSetUpPr fitToPage="1"/>
  </sheetPr>
  <dimension ref="B1:U21"/>
  <sheetViews>
    <sheetView tabSelected="1" topLeftCell="A6" zoomScale="71" zoomScaleNormal="71" workbookViewId="0">
      <selection activeCell="C6" sqref="A6:C11"/>
    </sheetView>
  </sheetViews>
  <sheetFormatPr baseColWidth="10" defaultRowHeight="14.5" x14ac:dyDescent="0.35"/>
  <cols>
    <col min="1" max="1" width="5.26953125" customWidth="1"/>
    <col min="2" max="2" width="5.54296875" customWidth="1"/>
    <col min="3" max="3" width="18.81640625" customWidth="1"/>
    <col min="4" max="4" width="19" customWidth="1"/>
    <col min="6" max="6" width="2.26953125" customWidth="1"/>
    <col min="22" max="22" width="3.26953125" customWidth="1"/>
  </cols>
  <sheetData>
    <row r="1" spans="2:21" ht="15" thickBot="1" x14ac:dyDescent="0.4"/>
    <row r="2" spans="2:21" ht="30.75" customHeight="1" thickBot="1" x14ac:dyDescent="0.4">
      <c r="B2" s="120" t="s">
        <v>46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2"/>
    </row>
    <row r="3" spans="2:21" x14ac:dyDescent="0.35">
      <c r="E3" s="9"/>
      <c r="H3" s="30"/>
      <c r="I3" s="31"/>
      <c r="J3" s="30"/>
      <c r="L3" s="2"/>
      <c r="M3" s="31"/>
      <c r="S3" s="30"/>
    </row>
    <row r="4" spans="2:21" ht="15" thickBot="1" x14ac:dyDescent="0.4">
      <c r="E4" s="9"/>
      <c r="H4" s="30"/>
      <c r="I4" s="31"/>
      <c r="J4" s="30"/>
      <c r="L4" s="2"/>
      <c r="M4" s="31"/>
      <c r="S4" s="30"/>
    </row>
    <row r="5" spans="2:21" ht="24" thickBot="1" x14ac:dyDescent="0.4">
      <c r="B5" s="116" t="s">
        <v>4</v>
      </c>
      <c r="C5" s="116"/>
      <c r="D5" s="116"/>
      <c r="E5" s="9"/>
      <c r="G5" s="117" t="s">
        <v>20</v>
      </c>
      <c r="H5" s="118"/>
      <c r="I5" s="118"/>
      <c r="J5" s="118"/>
      <c r="K5" s="118"/>
      <c r="L5" s="118"/>
      <c r="M5" s="119"/>
      <c r="N5" s="117" t="s">
        <v>31</v>
      </c>
      <c r="O5" s="118"/>
      <c r="P5" s="118"/>
      <c r="Q5" s="119"/>
      <c r="R5" s="117" t="s">
        <v>32</v>
      </c>
      <c r="S5" s="118"/>
      <c r="T5" s="119"/>
      <c r="U5" s="123" t="s">
        <v>27</v>
      </c>
    </row>
    <row r="6" spans="2:21" ht="25" customHeight="1" thickBot="1" x14ac:dyDescent="0.4">
      <c r="E6" s="9"/>
      <c r="G6" s="10" t="s">
        <v>21</v>
      </c>
      <c r="H6" s="11" t="s">
        <v>22</v>
      </c>
      <c r="I6" s="10" t="s">
        <v>23</v>
      </c>
      <c r="J6" s="11" t="s">
        <v>22</v>
      </c>
      <c r="K6" s="10" t="s">
        <v>24</v>
      </c>
      <c r="L6" s="10" t="s">
        <v>22</v>
      </c>
      <c r="M6" s="12" t="s">
        <v>25</v>
      </c>
      <c r="N6" s="21" t="s">
        <v>33</v>
      </c>
      <c r="O6" s="10" t="s">
        <v>29</v>
      </c>
      <c r="P6" s="10" t="s">
        <v>34</v>
      </c>
      <c r="Q6" s="10" t="s">
        <v>28</v>
      </c>
      <c r="R6" s="21" t="s">
        <v>28</v>
      </c>
      <c r="S6" s="32" t="s">
        <v>29</v>
      </c>
      <c r="T6" s="10" t="s">
        <v>27</v>
      </c>
      <c r="U6" s="124"/>
    </row>
    <row r="7" spans="2:21" ht="25" customHeight="1" thickBot="1" x14ac:dyDescent="0.4">
      <c r="B7" s="65">
        <v>1</v>
      </c>
      <c r="C7" s="66" t="s">
        <v>13</v>
      </c>
      <c r="D7" s="67" t="s">
        <v>14</v>
      </c>
      <c r="E7" s="13" t="s">
        <v>19</v>
      </c>
      <c r="G7" s="14">
        <v>128.5</v>
      </c>
      <c r="H7" s="15">
        <f>(G7)/210*100</f>
        <v>61.190476190476197</v>
      </c>
      <c r="I7" s="16">
        <v>135.5</v>
      </c>
      <c r="J7" s="15">
        <f>(I7)/210*100</f>
        <v>64.523809523809533</v>
      </c>
      <c r="K7" s="16">
        <f>G7+I7</f>
        <v>264</v>
      </c>
      <c r="L7" s="15">
        <f>(H7+J7)/2</f>
        <v>62.857142857142861</v>
      </c>
      <c r="M7" s="16">
        <f>100-L7</f>
        <v>37.142857142857139</v>
      </c>
      <c r="N7" s="97">
        <v>0</v>
      </c>
      <c r="O7" s="99">
        <v>8.4</v>
      </c>
      <c r="P7" s="98">
        <v>16</v>
      </c>
      <c r="Q7" s="103">
        <f>N7+P7</f>
        <v>16</v>
      </c>
      <c r="R7" s="33">
        <v>12</v>
      </c>
      <c r="S7" s="34">
        <v>77.33</v>
      </c>
      <c r="T7" s="35">
        <v>12</v>
      </c>
      <c r="U7" s="16">
        <f>M7+Q7+T7</f>
        <v>65.142857142857139</v>
      </c>
    </row>
    <row r="8" spans="2:21" ht="25" customHeight="1" thickBot="1" x14ac:dyDescent="0.4">
      <c r="B8" s="68">
        <v>2</v>
      </c>
      <c r="C8" s="69" t="s">
        <v>9</v>
      </c>
      <c r="D8" s="69" t="s">
        <v>8</v>
      </c>
      <c r="E8" s="17" t="s">
        <v>19</v>
      </c>
      <c r="F8" s="105"/>
      <c r="G8" s="14">
        <v>117.5</v>
      </c>
      <c r="H8" s="15">
        <f>(G8)/210*100</f>
        <v>55.952380952380956</v>
      </c>
      <c r="I8" s="14">
        <v>121</v>
      </c>
      <c r="J8" s="15">
        <f>(I8)/210*100</f>
        <v>57.619047619047613</v>
      </c>
      <c r="K8" s="16">
        <f>G8+I8</f>
        <v>238.5</v>
      </c>
      <c r="L8" s="15">
        <f>(H8+J8)/2</f>
        <v>56.785714285714285</v>
      </c>
      <c r="M8" s="96">
        <f>100-L8</f>
        <v>43.214285714285715</v>
      </c>
      <c r="N8" s="97">
        <v>0</v>
      </c>
      <c r="O8" s="99">
        <v>8.4600000000000009</v>
      </c>
      <c r="P8" s="98">
        <v>18.399999999999999</v>
      </c>
      <c r="Q8" s="103">
        <f>N8+P8</f>
        <v>18.399999999999999</v>
      </c>
      <c r="R8" s="33">
        <v>8</v>
      </c>
      <c r="S8" s="34">
        <v>88.06</v>
      </c>
      <c r="T8" s="35">
        <v>8</v>
      </c>
      <c r="U8" s="16">
        <f>M8+Q8+T8</f>
        <v>69.614285714285714</v>
      </c>
    </row>
    <row r="9" spans="2:21" ht="25" customHeight="1" thickBot="1" x14ac:dyDescent="0.4">
      <c r="B9" s="71">
        <v>3</v>
      </c>
      <c r="C9" s="72" t="s">
        <v>10</v>
      </c>
      <c r="D9" s="73" t="s">
        <v>11</v>
      </c>
      <c r="E9" s="13" t="s">
        <v>19</v>
      </c>
      <c r="F9" s="18"/>
      <c r="G9" s="14">
        <v>120</v>
      </c>
      <c r="H9" s="15">
        <f>(G9)/210*100</f>
        <v>57.142857142857139</v>
      </c>
      <c r="I9" s="16">
        <v>124.5</v>
      </c>
      <c r="J9" s="15">
        <f>(I9)/210*100</f>
        <v>59.285714285714285</v>
      </c>
      <c r="K9" s="16">
        <f>G9+I9</f>
        <v>244.5</v>
      </c>
      <c r="L9" s="15">
        <f>(H9+J9)/2</f>
        <v>58.214285714285708</v>
      </c>
      <c r="M9" s="16">
        <f>100-L9</f>
        <v>41.785714285714292</v>
      </c>
      <c r="N9" s="101">
        <v>20</v>
      </c>
      <c r="O9" s="102">
        <v>9.08</v>
      </c>
      <c r="P9" s="93">
        <v>27.2</v>
      </c>
      <c r="Q9" s="104">
        <f>N9+P9</f>
        <v>47.2</v>
      </c>
      <c r="R9" s="33">
        <v>8</v>
      </c>
      <c r="S9" s="34">
        <v>91.7</v>
      </c>
      <c r="T9" s="35">
        <v>8.8000000000000007</v>
      </c>
      <c r="U9" s="16">
        <f>M9+Q9+T9</f>
        <v>97.785714285714292</v>
      </c>
    </row>
    <row r="10" spans="2:21" ht="25" customHeight="1" thickBot="1" x14ac:dyDescent="0.4">
      <c r="B10" s="68">
        <v>4</v>
      </c>
      <c r="C10" s="69" t="s">
        <v>5</v>
      </c>
      <c r="D10" s="74" t="s">
        <v>0</v>
      </c>
      <c r="E10" s="13" t="s">
        <v>19</v>
      </c>
      <c r="F10" s="105"/>
      <c r="G10" s="14">
        <v>134</v>
      </c>
      <c r="H10" s="15">
        <f>(G10)/210*100</f>
        <v>63.809523809523803</v>
      </c>
      <c r="I10" s="14">
        <v>142</v>
      </c>
      <c r="J10" s="15">
        <f>(I10)/210*100</f>
        <v>67.61904761904762</v>
      </c>
      <c r="K10" s="16">
        <f>G10+I10</f>
        <v>276</v>
      </c>
      <c r="L10" s="15">
        <f>(H10+J10)/2</f>
        <v>65.714285714285708</v>
      </c>
      <c r="M10" s="16">
        <f>100-L10</f>
        <v>34.285714285714292</v>
      </c>
      <c r="N10" s="97">
        <v>20</v>
      </c>
      <c r="O10" s="99">
        <v>9.1300000000000008</v>
      </c>
      <c r="P10" s="98">
        <v>29.2</v>
      </c>
      <c r="Q10" s="103">
        <f>N10+P10</f>
        <v>49.2</v>
      </c>
      <c r="R10" s="33">
        <v>16</v>
      </c>
      <c r="S10" s="34">
        <v>80.53</v>
      </c>
      <c r="T10" s="35">
        <v>16</v>
      </c>
      <c r="U10" s="16">
        <f>M10+Q10+T10</f>
        <v>99.485714285714295</v>
      </c>
    </row>
    <row r="11" spans="2:21" ht="25" customHeight="1" thickBot="1" x14ac:dyDescent="0.4">
      <c r="B11" s="71">
        <v>5</v>
      </c>
      <c r="C11" s="69" t="s">
        <v>12</v>
      </c>
      <c r="D11" s="70" t="s">
        <v>48</v>
      </c>
      <c r="E11" s="13" t="s">
        <v>19</v>
      </c>
      <c r="F11" s="5"/>
      <c r="G11" s="14">
        <v>123</v>
      </c>
      <c r="H11" s="15">
        <f>(G11)/210*100</f>
        <v>58.571428571428577</v>
      </c>
      <c r="I11" s="14">
        <v>125.5</v>
      </c>
      <c r="J11" s="15">
        <f>(I11)/210*100</f>
        <v>59.761904761904759</v>
      </c>
      <c r="K11" s="16">
        <f>G11+I11</f>
        <v>248.5</v>
      </c>
      <c r="L11" s="15">
        <f>(H11+J11)/2</f>
        <v>59.166666666666671</v>
      </c>
      <c r="M11" s="16">
        <f>100-L11</f>
        <v>40.833333333333329</v>
      </c>
      <c r="N11" s="101">
        <v>20</v>
      </c>
      <c r="O11" s="102">
        <v>9.2899999999999991</v>
      </c>
      <c r="P11" s="94">
        <v>35.6</v>
      </c>
      <c r="Q11" s="104">
        <f>N11+P11</f>
        <v>55.6</v>
      </c>
      <c r="R11" s="33">
        <v>8</v>
      </c>
      <c r="S11" s="34">
        <v>85.38</v>
      </c>
      <c r="T11" s="35">
        <v>8</v>
      </c>
      <c r="U11" s="16">
        <f>M11+Q11+T11</f>
        <v>104.43333333333334</v>
      </c>
    </row>
    <row r="12" spans="2:21" ht="25" customHeight="1" thickBot="1" x14ac:dyDescent="0.4">
      <c r="B12" s="68">
        <v>6</v>
      </c>
      <c r="C12" s="72" t="s">
        <v>15</v>
      </c>
      <c r="D12" s="73" t="s">
        <v>16</v>
      </c>
      <c r="E12" s="17" t="s">
        <v>19</v>
      </c>
      <c r="F12" s="5"/>
      <c r="G12" s="14">
        <v>118.5</v>
      </c>
      <c r="H12" s="15">
        <f>(G12)/210*100</f>
        <v>56.428571428571431</v>
      </c>
      <c r="I12" s="14">
        <v>124</v>
      </c>
      <c r="J12" s="15">
        <f>(I12)/210*100</f>
        <v>59.047619047619051</v>
      </c>
      <c r="K12" s="16">
        <f>G12+I12</f>
        <v>242.5</v>
      </c>
      <c r="L12" s="15">
        <f>(H12+J12)/2</f>
        <v>57.738095238095241</v>
      </c>
      <c r="M12" s="16">
        <f>100-L12</f>
        <v>42.261904761904759</v>
      </c>
      <c r="N12" s="97">
        <v>40</v>
      </c>
      <c r="O12" s="99">
        <v>9.36</v>
      </c>
      <c r="P12" s="98">
        <v>38.4</v>
      </c>
      <c r="Q12" s="103">
        <f>N12+P12</f>
        <v>78.400000000000006</v>
      </c>
      <c r="R12" s="33" t="s">
        <v>61</v>
      </c>
      <c r="S12" s="34" t="s">
        <v>61</v>
      </c>
      <c r="T12" s="35" t="s">
        <v>61</v>
      </c>
      <c r="U12" s="16" t="s">
        <v>61</v>
      </c>
    </row>
    <row r="13" spans="2:21" ht="25" customHeight="1" thickBot="1" x14ac:dyDescent="0.4">
      <c r="B13" s="71">
        <v>7</v>
      </c>
      <c r="C13" s="72" t="s">
        <v>17</v>
      </c>
      <c r="D13" s="73" t="s">
        <v>47</v>
      </c>
      <c r="E13" s="19" t="s">
        <v>19</v>
      </c>
      <c r="G13" s="14">
        <v>122.5</v>
      </c>
      <c r="H13" s="15">
        <f>(G13)/210*100</f>
        <v>58.333333333333336</v>
      </c>
      <c r="I13" s="16">
        <v>126.5</v>
      </c>
      <c r="J13" s="15">
        <f>(I13)/210*100</f>
        <v>60.238095238095234</v>
      </c>
      <c r="K13" s="16">
        <f>G13+I13</f>
        <v>249</v>
      </c>
      <c r="L13" s="15">
        <f>(H13+J13)/2</f>
        <v>59.285714285714285</v>
      </c>
      <c r="M13" s="16">
        <f>100-L13</f>
        <v>40.714285714285715</v>
      </c>
      <c r="N13" s="97">
        <v>20</v>
      </c>
      <c r="O13" s="98">
        <v>9.2799999999999994</v>
      </c>
      <c r="P13" s="99">
        <v>35.200000000000003</v>
      </c>
      <c r="Q13" s="100">
        <f>N13+P13</f>
        <v>55.2</v>
      </c>
      <c r="R13" s="33" t="s">
        <v>69</v>
      </c>
      <c r="S13" s="34" t="s">
        <v>69</v>
      </c>
      <c r="T13" s="35" t="s">
        <v>69</v>
      </c>
      <c r="U13" s="16" t="s">
        <v>69</v>
      </c>
    </row>
    <row r="14" spans="2:21" ht="25" customHeight="1" thickBot="1" x14ac:dyDescent="0.4">
      <c r="B14" s="68">
        <v>8</v>
      </c>
      <c r="C14" s="72" t="s">
        <v>45</v>
      </c>
      <c r="D14" s="73" t="s">
        <v>44</v>
      </c>
      <c r="E14" s="13" t="s">
        <v>19</v>
      </c>
      <c r="G14" s="106">
        <v>116</v>
      </c>
      <c r="H14" s="107">
        <f>(G14)/210*100</f>
        <v>55.238095238095241</v>
      </c>
      <c r="I14" s="96">
        <v>119</v>
      </c>
      <c r="J14" s="107">
        <f>(I14)/210*100</f>
        <v>56.666666666666664</v>
      </c>
      <c r="K14" s="96">
        <f>G14+I14</f>
        <v>235</v>
      </c>
      <c r="L14" s="107">
        <f>(H14+J14)/2</f>
        <v>55.952380952380949</v>
      </c>
      <c r="M14" s="96">
        <f>100-L14</f>
        <v>44.047619047619051</v>
      </c>
      <c r="N14" s="97" t="s">
        <v>61</v>
      </c>
      <c r="O14" s="109"/>
      <c r="P14" s="111"/>
      <c r="Q14" s="100" t="s">
        <v>61</v>
      </c>
      <c r="R14" s="33"/>
      <c r="S14" s="34"/>
      <c r="T14" s="35"/>
      <c r="U14" s="16" t="s">
        <v>61</v>
      </c>
    </row>
    <row r="15" spans="2:21" ht="25" customHeight="1" thickBot="1" x14ac:dyDescent="0.4">
      <c r="B15" s="57">
        <v>9</v>
      </c>
      <c r="C15" s="76" t="s">
        <v>6</v>
      </c>
      <c r="D15" s="7" t="s">
        <v>7</v>
      </c>
      <c r="E15" s="13" t="s">
        <v>19</v>
      </c>
      <c r="F15" s="5"/>
      <c r="G15" s="14">
        <v>123</v>
      </c>
      <c r="H15" s="15">
        <f>(G15)/210*100</f>
        <v>58.571428571428577</v>
      </c>
      <c r="I15" s="14">
        <v>129.5</v>
      </c>
      <c r="J15" s="15">
        <f>(I15)/210*100</f>
        <v>61.666666666666671</v>
      </c>
      <c r="K15" s="16">
        <f>G15+I15</f>
        <v>252.5</v>
      </c>
      <c r="L15" s="15">
        <f>(H15+J15)/2</f>
        <v>60.11904761904762</v>
      </c>
      <c r="M15" s="16">
        <f>100-L15</f>
        <v>39.88095238095238</v>
      </c>
      <c r="N15" s="106" t="s">
        <v>61</v>
      </c>
      <c r="O15" s="108"/>
      <c r="P15" s="110"/>
      <c r="Q15" s="96" t="s">
        <v>61</v>
      </c>
      <c r="R15" s="33"/>
      <c r="S15" s="34"/>
      <c r="T15" s="35"/>
      <c r="U15" s="16" t="s">
        <v>61</v>
      </c>
    </row>
    <row r="20" spans="9:13" ht="18.5" x14ac:dyDescent="0.45">
      <c r="I20" s="115" t="s">
        <v>49</v>
      </c>
      <c r="J20" s="115"/>
      <c r="K20" s="115"/>
      <c r="L20" s="115"/>
      <c r="M20" s="115"/>
    </row>
    <row r="21" spans="9:13" ht="18.5" x14ac:dyDescent="0.45">
      <c r="I21" s="115" t="s">
        <v>26</v>
      </c>
      <c r="J21" s="115"/>
      <c r="K21" s="115"/>
      <c r="L21" s="115"/>
      <c r="M21" s="115"/>
    </row>
  </sheetData>
  <sortState xmlns:xlrd2="http://schemas.microsoft.com/office/spreadsheetml/2017/richdata2" ref="B12:U15">
    <sortCondition ref="B12:B15"/>
  </sortState>
  <mergeCells count="8">
    <mergeCell ref="I20:M20"/>
    <mergeCell ref="I21:M21"/>
    <mergeCell ref="B2:U2"/>
    <mergeCell ref="B5:D5"/>
    <mergeCell ref="G5:M5"/>
    <mergeCell ref="N5:Q5"/>
    <mergeCell ref="R5:T5"/>
    <mergeCell ref="U5:U6"/>
  </mergeCells>
  <pageMargins left="0.25" right="0.25" top="0.75" bottom="0.75" header="0.3" footer="0.3"/>
  <pageSetup paperSize="5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Adiestramiento</vt:lpstr>
      <vt:lpstr>XC</vt:lpstr>
      <vt:lpstr>Salto</vt:lpstr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CLopicichC</dc:creator>
  <cp:lastModifiedBy>Carol Victor Lopicich C.</cp:lastModifiedBy>
  <cp:lastPrinted>2023-08-05T17:28:53Z</cp:lastPrinted>
  <dcterms:created xsi:type="dcterms:W3CDTF">2021-10-04T12:45:38Z</dcterms:created>
  <dcterms:modified xsi:type="dcterms:W3CDTF">2023-08-06T17:03:48Z</dcterms:modified>
</cp:coreProperties>
</file>